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2000" windowHeight="6732" activeTab="0"/>
  </bookViews>
  <sheets>
    <sheet name="Ersparn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S&amp;P</author>
  </authors>
  <commentList>
    <comment ref="A22" authorId="0">
      <text>
        <r>
          <rPr>
            <b/>
            <sz val="8"/>
            <rFont val="Tahoma"/>
            <family val="0"/>
          </rPr>
          <t>Nicht berücksichtigt: Abschreibung, Abnutzung, etc., eben alles, was Sie dem Finanzamt gegenüber geltend machen. wenn Sie Ihre Steuererklärung einreichen!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0"/>
          </rPr>
          <t>Dazu kommen noch: Dieselruß, Stickoxide, etc. Also alles, was so ein Verbrennungsmotor ausscheidet, besonders wenn er die Betriebstemperatur noch nicht erreicht hat.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Dazu kommen noch: Stickoxide, etc. Also alles, was so ein Verbrennungsmotor ausscheidet, besonders wenn er die Betriebstemperatur noch nicht erreicht hat.</t>
        </r>
      </text>
    </comment>
    <comment ref="A18" authorId="0">
      <text>
        <r>
          <rPr>
            <b/>
            <sz val="8"/>
            <rFont val="Tahoma"/>
            <family val="0"/>
          </rPr>
          <t>Der wahre Verbrauch ist auf Kurzstrecken und bei kaltem Motor wesentlich höher als angenommen. Bei einem Geländewagen oder ähnlich großen Fahrzeug - Sie fahren doch keinen Hummer? - sind es dann schon mal 20 Liter auf 100 km!</t>
        </r>
      </text>
    </comment>
    <comment ref="E27" authorId="0">
      <text>
        <r>
          <rPr>
            <b/>
            <sz val="8"/>
            <rFont val="Tahoma"/>
            <family val="0"/>
          </rPr>
          <t>Dazu kommen noch: Dieselruß, Stickoxide, etc. Also alles, was so ein Verbrennungsmotor ausscheidet, besonders wenn er die Betriebstemperatur noch nicht erreicht hat.</t>
        </r>
        <r>
          <rPr>
            <sz val="8"/>
            <rFont val="Tahoma"/>
            <family val="0"/>
          </rPr>
          <t xml:space="preserve">
</t>
        </r>
      </text>
    </comment>
    <comment ref="E28" authorId="0">
      <text>
        <r>
          <rPr>
            <b/>
            <sz val="8"/>
            <rFont val="Tahoma"/>
            <family val="2"/>
          </rPr>
          <t>Dazu kommen noch: Stickoxide, etc. Also alles, was so ein Verbrennungsmotor ausscheidet, besonders wenn er die Betriebstemperatur noch nicht erreicht hat.</t>
        </r>
      </text>
    </comment>
    <comment ref="A12" authorId="0">
      <text>
        <r>
          <rPr>
            <b/>
            <sz val="8"/>
            <rFont val="Tahoma"/>
            <family val="0"/>
          </rPr>
          <t xml:space="preserve">Hier weitere Einkaufsziele einfügen, z.B. zur Outlet-Stadt Metzingen, wo man kostenlos parken kann, im Gegensatz zu Tübingen ...
(etwa 35 km hin und zurück)
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Diese Summe könnten Sie natürlich auch im Herrlesbergladen lassen und damit nicht nur bequemer einkaufen, sondern auch die Genossenschaft unterstützen.</t>
        </r>
        <r>
          <rPr>
            <sz val="8"/>
            <rFont val="Tahoma"/>
            <family val="0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0"/>
          </rPr>
          <t xml:space="preserve">Diese Summe könnten Sie natürlich auch im Herrlesbergladen lassen und damit nicht nur bequemer einkaufen, sondern auch die Genossenschaft unterstützen.
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 xml:space="preserve">Die Parkgebühren in Tübingen nicht vergessen,  sie können die Endsumme beträchtlich erhöhen. </t>
        </r>
        <r>
          <rPr>
            <sz val="8"/>
            <rFont val="Tahoma"/>
            <family val="0"/>
          </rPr>
          <t xml:space="preserve">
</t>
        </r>
      </text>
    </comment>
    <comment ref="A1" authorId="0">
      <text>
        <r>
          <rPr>
            <b/>
            <sz val="8"/>
            <rFont val="Tahoma"/>
            <family val="0"/>
          </rPr>
          <t>Unser grüner Oberbürgermeister unterstützt den Herrlesbergladen mit guten Wünschen -  eine eher sparsame Art der Anteilnahme.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<sst xmlns="http://schemas.openxmlformats.org/spreadsheetml/2006/main" count="38" uniqueCount="30">
  <si>
    <t>Ziel</t>
  </si>
  <si>
    <t>Lustnauer Zentrum</t>
  </si>
  <si>
    <t>Tübinger Wochenmarkt</t>
  </si>
  <si>
    <t>Reutlinger Straße (Marktkauf, Alnatura)</t>
  </si>
  <si>
    <t>Hagellocher Weg (Aldi)</t>
  </si>
  <si>
    <t>Weilheim (Real)</t>
  </si>
  <si>
    <t>Kirchentellinsfurt (Real)</t>
  </si>
  <si>
    <t>...</t>
  </si>
  <si>
    <t>Weg / km</t>
  </si>
  <si>
    <t>Summe</t>
  </si>
  <si>
    <t>km</t>
  </si>
  <si>
    <t>gesamt:</t>
  </si>
  <si>
    <t>Euro</t>
  </si>
  <si>
    <t>kg CO2</t>
  </si>
  <si>
    <t>Ersparnis bei Einkauf im Herrlesbergladen:</t>
  </si>
  <si>
    <t>Kraftstoffpreis</t>
  </si>
  <si>
    <t>Liter/100km</t>
  </si>
  <si>
    <t>€/Liter</t>
  </si>
  <si>
    <t>hin + rück</t>
  </si>
  <si>
    <t>pro Woche</t>
  </si>
  <si>
    <t>Ersparnisrechner "Tübingen macht blau"</t>
  </si>
  <si>
    <t>Fahrten</t>
  </si>
  <si>
    <t>Kraftstoffverbrauch</t>
  </si>
  <si>
    <t>(Diesel)</t>
  </si>
  <si>
    <t>(Benzin)</t>
  </si>
  <si>
    <t>pro Monat:</t>
  </si>
  <si>
    <t>pro Woche:</t>
  </si>
  <si>
    <t>(ab Mitte Stäudach gerechnet)</t>
  </si>
  <si>
    <t>Kilometer</t>
  </si>
  <si>
    <t>Liter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</si>
</sst>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/>
    </xf>
    <xf numFmtId="164" fontId="4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3" borderId="0" xfId="0" applyFont="1" applyFill="1" applyAlignment="1">
      <alignment/>
    </xf>
    <xf numFmtId="0" fontId="3" fillId="0" borderId="0" xfId="0" applyFont="1" applyFill="1" applyAlignment="1">
      <alignment/>
    </xf>
    <xf numFmtId="2" fontId="4" fillId="0" borderId="0" xfId="0" applyNumberFormat="1" applyFont="1" applyAlignment="1">
      <alignment/>
    </xf>
    <xf numFmtId="44" fontId="4" fillId="0" borderId="0" xfId="17" applyFont="1" applyAlignment="1">
      <alignment/>
    </xf>
    <xf numFmtId="2" fontId="3" fillId="4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164" fontId="3" fillId="4" borderId="0" xfId="0" applyNumberFormat="1" applyFont="1" applyFill="1" applyAlignment="1">
      <alignment/>
    </xf>
    <xf numFmtId="0" fontId="3" fillId="5" borderId="0" xfId="0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3.28125" style="1" customWidth="1"/>
    <col min="2" max="16384" width="11.57421875" style="1" customWidth="1"/>
  </cols>
  <sheetData>
    <row r="1" spans="1:17" ht="19.5" customHeight="1">
      <c r="A1" s="19" t="s">
        <v>20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" customHeight="1">
      <c r="A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4" customFormat="1" ht="15">
      <c r="A3" s="4" t="s">
        <v>0</v>
      </c>
      <c r="B3" s="5" t="s">
        <v>8</v>
      </c>
      <c r="C3" s="5" t="s">
        <v>21</v>
      </c>
      <c r="D3" s="5" t="s">
        <v>9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4" ht="14.25">
      <c r="A4" s="1" t="s">
        <v>27</v>
      </c>
      <c r="B4" s="7" t="s">
        <v>18</v>
      </c>
      <c r="C4" s="7" t="s">
        <v>19</v>
      </c>
      <c r="D4" s="7" t="s">
        <v>28</v>
      </c>
    </row>
    <row r="5" spans="6:17" s="8" customFormat="1" ht="4.5" customHeight="1"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4.25">
      <c r="A6" s="1" t="s">
        <v>1</v>
      </c>
      <c r="B6" s="9">
        <v>4</v>
      </c>
      <c r="C6" s="7">
        <v>6</v>
      </c>
      <c r="D6" s="9">
        <f>B6*C6</f>
        <v>24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1" t="s">
        <v>2</v>
      </c>
      <c r="B7" s="9">
        <v>8</v>
      </c>
      <c r="C7" s="7">
        <v>3</v>
      </c>
      <c r="D7" s="9">
        <f aca="true" t="shared" si="0" ref="D7:D14">B7*C7</f>
        <v>24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4.25">
      <c r="A8" s="1" t="s">
        <v>3</v>
      </c>
      <c r="B8" s="9">
        <v>10</v>
      </c>
      <c r="C8" s="7">
        <v>3</v>
      </c>
      <c r="D8" s="9">
        <f t="shared" si="0"/>
        <v>30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4.25">
      <c r="A9" s="1" t="s">
        <v>4</v>
      </c>
      <c r="B9" s="9">
        <v>14</v>
      </c>
      <c r="C9" s="7">
        <v>1</v>
      </c>
      <c r="D9" s="9">
        <f t="shared" si="0"/>
        <v>14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4.25">
      <c r="A10" s="1" t="s">
        <v>5</v>
      </c>
      <c r="B10" s="9">
        <v>18</v>
      </c>
      <c r="C10" s="7">
        <v>1</v>
      </c>
      <c r="D10" s="9">
        <f t="shared" si="0"/>
        <v>18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4.25">
      <c r="A11" s="1" t="s">
        <v>6</v>
      </c>
      <c r="B11" s="9">
        <v>18</v>
      </c>
      <c r="C11" s="7">
        <v>2</v>
      </c>
      <c r="D11" s="9">
        <f t="shared" si="0"/>
        <v>36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63" ht="14.25">
      <c r="A12" s="1" t="s">
        <v>7</v>
      </c>
      <c r="B12" s="9"/>
      <c r="C12" s="7"/>
      <c r="D12" s="9">
        <f t="shared" si="0"/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4.25">
      <c r="A13" s="1" t="s">
        <v>7</v>
      </c>
      <c r="B13" s="9"/>
      <c r="C13" s="7"/>
      <c r="D13" s="9">
        <f t="shared" si="0"/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4.25">
      <c r="A14" s="1" t="s">
        <v>7</v>
      </c>
      <c r="B14" s="9"/>
      <c r="C14" s="7"/>
      <c r="D14" s="9">
        <f t="shared" si="0"/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6:63" s="10" customFormat="1" ht="4.5" customHeight="1"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3:63" s="3" customFormat="1" ht="15">
      <c r="C16" s="11" t="s">
        <v>11</v>
      </c>
      <c r="D16" s="12">
        <f>SUM(D6:D14)</f>
        <v>146</v>
      </c>
      <c r="E16" s="12" t="s">
        <v>10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6:63" s="10" customFormat="1" ht="4.5" customHeight="1"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5">
      <c r="A18" s="3" t="s">
        <v>22</v>
      </c>
      <c r="B18" s="9">
        <v>8</v>
      </c>
      <c r="C18" s="1" t="s">
        <v>16</v>
      </c>
      <c r="D18" s="1">
        <f>B18*D16/100</f>
        <v>11.68</v>
      </c>
      <c r="E18" s="1" t="s">
        <v>29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</row>
    <row r="19" spans="6:63" ht="4.5" customHeight="1"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5">
      <c r="A20" s="3" t="s">
        <v>15</v>
      </c>
      <c r="B20" s="14">
        <v>1.25</v>
      </c>
      <c r="C20" s="15" t="s">
        <v>17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6:63" s="10" customFormat="1" ht="4.5" customHeight="1"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3" customFormat="1" ht="15">
      <c r="A22" s="3" t="s">
        <v>14</v>
      </c>
      <c r="D22" s="16">
        <f>D16*B18*B20/100</f>
        <v>14.6</v>
      </c>
      <c r="E22" s="17" t="s">
        <v>12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</row>
    <row r="23" spans="1:17" s="3" customFormat="1" ht="15">
      <c r="A23" s="1" t="s">
        <v>26</v>
      </c>
      <c r="D23" s="18">
        <f>D16*B18*0.0266</f>
        <v>31.0688</v>
      </c>
      <c r="E23" s="17" t="s">
        <v>13</v>
      </c>
      <c r="F23" s="2" t="s">
        <v>23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4:6" ht="15">
      <c r="D24" s="18">
        <f>D16*B18*0.0238</f>
        <v>27.7984</v>
      </c>
      <c r="E24" s="17" t="s">
        <v>13</v>
      </c>
      <c r="F24" s="1" t="s">
        <v>24</v>
      </c>
    </row>
    <row r="25" spans="4:5" ht="4.5" customHeight="1">
      <c r="D25" s="18"/>
      <c r="E25" s="17"/>
    </row>
    <row r="26" spans="1:5" ht="15">
      <c r="A26" s="1" t="s">
        <v>25</v>
      </c>
      <c r="D26" s="16">
        <f>4*D22</f>
        <v>58.4</v>
      </c>
      <c r="E26" s="17" t="s">
        <v>12</v>
      </c>
    </row>
    <row r="27" spans="4:6" ht="15">
      <c r="D27" s="18">
        <f>4*D23</f>
        <v>124.2752</v>
      </c>
      <c r="E27" s="17" t="s">
        <v>13</v>
      </c>
      <c r="F27" s="1" t="s">
        <v>23</v>
      </c>
    </row>
    <row r="28" spans="4:6" ht="15">
      <c r="D28" s="18">
        <f>4*D24</f>
        <v>111.1936</v>
      </c>
      <c r="E28" s="17" t="s">
        <v>13</v>
      </c>
      <c r="F28" s="1" t="s">
        <v>24</v>
      </c>
    </row>
    <row r="30" ht="14.25"/>
    <row r="31" ht="14.25"/>
    <row r="32" ht="14.25"/>
  </sheetData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S&amp;P</dc:creator>
  <cp:keywords/>
  <dc:description/>
  <cp:lastModifiedBy>S&amp;P</cp:lastModifiedBy>
  <dcterms:created xsi:type="dcterms:W3CDTF">2008-12-02T12:39:50Z</dcterms:created>
  <dcterms:modified xsi:type="dcterms:W3CDTF">2008-12-03T14:55:43Z</dcterms:modified>
  <cp:category/>
  <cp:version/>
  <cp:contentType/>
  <cp:contentStatus/>
</cp:coreProperties>
</file>